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5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5" i="1" l="1"/>
  <c r="M16" i="1"/>
  <c r="M17" i="1"/>
  <c r="M18" i="1"/>
  <c r="L12" i="1"/>
  <c r="L13" i="1"/>
  <c r="L14" i="1"/>
  <c r="L15" i="1"/>
  <c r="L16" i="1"/>
  <c r="L17" i="1"/>
  <c r="L18" i="1"/>
  <c r="K12" i="1"/>
  <c r="K13" i="1"/>
  <c r="K14" i="1"/>
  <c r="K15" i="1"/>
  <c r="K16" i="1"/>
  <c r="K17" i="1"/>
  <c r="K18" i="1"/>
  <c r="K11" i="1"/>
  <c r="K19" i="1" s="1"/>
  <c r="J11" i="1"/>
  <c r="J19" i="1" s="1"/>
  <c r="J14" i="1"/>
  <c r="J12" i="1"/>
  <c r="J13" i="1"/>
  <c r="J15" i="1"/>
  <c r="J16" i="1"/>
  <c r="J17" i="1"/>
  <c r="J18" i="1"/>
  <c r="G15" i="1"/>
  <c r="G16" i="1"/>
  <c r="G17" i="1"/>
  <c r="G18" i="1"/>
  <c r="G11" i="1"/>
  <c r="F15" i="1"/>
  <c r="F16" i="1"/>
  <c r="F17" i="1"/>
  <c r="F18" i="1"/>
  <c r="F11" i="1"/>
  <c r="M11" i="1" l="1"/>
  <c r="L11" i="1"/>
  <c r="L19" i="1" s="1"/>
  <c r="F12" i="1"/>
  <c r="F13" i="1"/>
  <c r="F14" i="1"/>
  <c r="G14" i="1" s="1"/>
  <c r="M19" i="1" l="1"/>
  <c r="M13" i="1"/>
  <c r="G13" i="1"/>
  <c r="M12" i="1"/>
  <c r="G12" i="1"/>
  <c r="M14" i="1"/>
  <c r="G19" i="1" l="1"/>
  <c r="G20" i="1" s="1"/>
  <c r="G21" i="1"/>
  <c r="G23" i="1"/>
  <c r="G24" i="1" s="1"/>
  <c r="J22" i="1" l="1"/>
  <c r="K22" i="1"/>
  <c r="L22" i="1"/>
  <c r="M22" i="1"/>
</calcChain>
</file>

<file path=xl/sharedStrings.xml><?xml version="1.0" encoding="utf-8"?>
<sst xmlns="http://schemas.openxmlformats.org/spreadsheetml/2006/main" count="28" uniqueCount="28">
  <si>
    <t>вариант 1</t>
  </si>
  <si>
    <t>вариант 2</t>
  </si>
  <si>
    <t>вариант 3</t>
  </si>
  <si>
    <t>среднее</t>
  </si>
  <si>
    <t xml:space="preserve">дисперсия построчная </t>
  </si>
  <si>
    <t>сумма диссперсий</t>
  </si>
  <si>
    <t xml:space="preserve">кохрена </t>
  </si>
  <si>
    <t>a0</t>
  </si>
  <si>
    <t>a1</t>
  </si>
  <si>
    <t>a2</t>
  </si>
  <si>
    <t>N</t>
  </si>
  <si>
    <r>
      <t>X</t>
    </r>
    <r>
      <rPr>
        <vertAlign val="subscript"/>
        <sz val="12"/>
        <color theme="1"/>
        <rFont val="Times New Roman"/>
        <family val="1"/>
        <charset val="204"/>
      </rPr>
      <t>0</t>
    </r>
  </si>
  <si>
    <r>
      <t>X</t>
    </r>
    <r>
      <rPr>
        <vertAlign val="subscript"/>
        <sz val="12"/>
        <color theme="1"/>
        <rFont val="Times New Roman"/>
        <family val="1"/>
        <charset val="204"/>
      </rPr>
      <t>1</t>
    </r>
  </si>
  <si>
    <r>
      <t>X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</si>
  <si>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X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X</t>
    </r>
    <r>
      <rPr>
        <vertAlign val="subscript"/>
        <sz val="12"/>
        <color theme="1"/>
        <rFont val="Times New Roman"/>
        <family val="1"/>
        <charset val="204"/>
      </rPr>
      <t>2</t>
    </r>
  </si>
  <si>
    <t>a3</t>
  </si>
  <si>
    <r>
      <t>S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{a</t>
    </r>
    <r>
      <rPr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 xml:space="preserve">} </t>
    </r>
  </si>
  <si>
    <r>
      <t>S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vertAlign val="subscript"/>
        <sz val="12"/>
        <color theme="1"/>
        <rFont val="Times New Roman"/>
        <family val="1"/>
        <charset val="204"/>
      </rPr>
      <t>в</t>
    </r>
    <r>
      <rPr>
        <sz val="12"/>
        <color theme="1"/>
        <rFont val="Times New Roman"/>
        <family val="1"/>
        <charset val="204"/>
      </rPr>
      <t xml:space="preserve"> </t>
    </r>
  </si>
  <si>
    <r>
      <t>S{a</t>
    </r>
    <r>
      <rPr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 xml:space="preserve">} </t>
    </r>
  </si>
  <si>
    <r>
      <t>t</t>
    </r>
    <r>
      <rPr>
        <vertAlign val="subscript"/>
        <sz val="12"/>
        <color theme="1"/>
        <rFont val="Times New Roman"/>
        <family val="1"/>
        <charset val="204"/>
      </rPr>
      <t>0</t>
    </r>
    <r>
      <rPr>
        <sz val="12"/>
        <color theme="1"/>
        <rFont val="Times New Roman"/>
        <family val="1"/>
        <charset val="204"/>
      </rPr>
      <t xml:space="preserve"> </t>
    </r>
  </si>
  <si>
    <r>
      <t>t</t>
    </r>
    <r>
      <rPr>
        <vertAlign val="subscript"/>
        <sz val="12"/>
        <color theme="1"/>
        <rFont val="Times New Roman"/>
        <family val="1"/>
        <charset val="204"/>
      </rPr>
      <t>1</t>
    </r>
  </si>
  <si>
    <r>
      <t>t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</si>
  <si>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t</t>
    </r>
    <r>
      <rPr>
        <vertAlign val="subscript"/>
        <sz val="12"/>
        <color theme="1"/>
        <rFont val="Times New Roman"/>
        <family val="1"/>
        <charset val="204"/>
      </rPr>
      <t>12</t>
    </r>
  </si>
  <si>
    <t>tт = 2,3</t>
  </si>
  <si>
    <t>исключаем</t>
  </si>
  <si>
    <r>
      <t>Y' = 50,5 + 22,5x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– 15,5x</t>
    </r>
    <r>
      <rPr>
        <vertAlign val="subscript"/>
        <sz val="12"/>
        <color theme="1"/>
        <rFont val="Times New Roman"/>
        <family val="1"/>
        <charset val="204"/>
      </rPr>
      <t>2</t>
    </r>
  </si>
  <si>
    <t>Кохрена табличный</t>
  </si>
  <si>
    <t>дисперсия воспризвод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</si>
</sst>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164" fontId="0" fillId="0" borderId="0" xfId="0" applyNumberFormat="1"/>
    <xf numFmtId="0" fontId="3" fillId="0" borderId="0" xfId="0" applyFont="1"/>
    <xf numFmtId="0" fontId="2" fillId="0" borderId="0" xfId="0" applyFont="1"/>
    <xf numFmtId="0" fontId="1" fillId="2" borderId="0" xfId="0" applyFont="1" applyFill="1" applyBorder="1" applyAlignment="1">
      <alignment horizontal="center" wrapText="1"/>
    </xf>
    <xf numFmtId="165" fontId="0" fillId="0" borderId="0" xfId="0" applyNumberFormat="1"/>
    <xf numFmtId="0" fontId="0" fillId="3" borderId="0" xfId="0" applyFill="1"/>
    <xf numFmtId="0" fontId="0" fillId="0" borderId="0" xfId="0" applyNumberFormat="1" applyAlignment="1">
      <alignment wrapText="1"/>
    </xf>
    <xf numFmtId="0" fontId="1" fillId="3" borderId="0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6"/>
  <sheetViews>
    <sheetView tabSelected="1" topLeftCell="B1" workbookViewId="0">
      <selection activeCell="N1" sqref="N1:R9"/>
    </sheetView>
  </sheetViews>
  <sheetFormatPr defaultRowHeight="15" x14ac:dyDescent="0.25"/>
  <cols>
    <col min="6" max="6" width="24.28515625" customWidth="1"/>
    <col min="7" max="7" width="22.7109375" customWidth="1"/>
    <col min="8" max="8" width="5.7109375" customWidth="1"/>
  </cols>
  <sheetData>
    <row r="1" spans="2:18" ht="19.5" thickBot="1" x14ac:dyDescent="0.3">
      <c r="B1" t="s">
        <v>0</v>
      </c>
      <c r="F1" t="s">
        <v>1</v>
      </c>
      <c r="J1" t="s">
        <v>2</v>
      </c>
      <c r="N1" s="2" t="s">
        <v>10</v>
      </c>
      <c r="O1" s="3" t="s">
        <v>11</v>
      </c>
      <c r="P1" s="3" t="s">
        <v>12</v>
      </c>
      <c r="Q1" s="3" t="s">
        <v>13</v>
      </c>
      <c r="R1" s="3" t="s">
        <v>14</v>
      </c>
    </row>
    <row r="2" spans="2:18" ht="16.5" thickBot="1" x14ac:dyDescent="0.3">
      <c r="N2" s="4">
        <v>1</v>
      </c>
      <c r="O2" s="5">
        <v>1</v>
      </c>
      <c r="P2" s="5">
        <v>-1</v>
      </c>
      <c r="Q2" s="5">
        <v>-1</v>
      </c>
      <c r="R2" s="5">
        <v>1</v>
      </c>
    </row>
    <row r="3" spans="2:18" ht="19.5" thickBot="1" x14ac:dyDescent="0.35">
      <c r="B3" s="1">
        <v>3.4889999999999999</v>
      </c>
      <c r="C3" s="1">
        <v>3.4910000000000001</v>
      </c>
      <c r="D3" s="1">
        <v>3.5129999999999999</v>
      </c>
      <c r="F3" s="1">
        <v>3.21</v>
      </c>
      <c r="G3" s="1">
        <v>3.129</v>
      </c>
      <c r="H3" s="1">
        <v>3.1509999999999998</v>
      </c>
      <c r="J3" s="1">
        <v>2.6779999999999999</v>
      </c>
      <c r="K3" s="1">
        <v>2.657</v>
      </c>
      <c r="L3" s="1">
        <v>2.6339999999999999</v>
      </c>
      <c r="N3" s="4">
        <v>2</v>
      </c>
      <c r="O3" s="5">
        <v>1</v>
      </c>
      <c r="P3" s="5">
        <v>1</v>
      </c>
      <c r="Q3" s="5">
        <v>-1</v>
      </c>
      <c r="R3" s="5">
        <v>-1</v>
      </c>
    </row>
    <row r="4" spans="2:18" ht="18.75" x14ac:dyDescent="0.3">
      <c r="B4" s="1">
        <v>2.6909999999999998</v>
      </c>
      <c r="C4" s="1">
        <v>2.6429999999999998</v>
      </c>
      <c r="D4" s="1">
        <v>2.6819999999999999</v>
      </c>
      <c r="F4" s="1">
        <v>3.2109999999999999</v>
      </c>
      <c r="G4" s="1">
        <v>3.101</v>
      </c>
      <c r="H4" s="1">
        <v>3.1709999999999998</v>
      </c>
      <c r="J4" s="1">
        <v>2.6739999999999999</v>
      </c>
      <c r="K4" s="1">
        <v>2.6429999999999998</v>
      </c>
      <c r="L4" s="1">
        <v>2.629</v>
      </c>
      <c r="N4" s="14">
        <v>3</v>
      </c>
      <c r="O4" s="15">
        <v>1</v>
      </c>
      <c r="P4" s="15">
        <v>-1</v>
      </c>
      <c r="Q4" s="15">
        <v>1</v>
      </c>
      <c r="R4" s="15">
        <v>-1</v>
      </c>
    </row>
    <row r="5" spans="2:18" ht="18.75" x14ac:dyDescent="0.3">
      <c r="B5" s="1">
        <v>1.784</v>
      </c>
      <c r="C5" s="1">
        <v>1.8009999999999999</v>
      </c>
      <c r="D5" s="1">
        <v>1.79</v>
      </c>
      <c r="F5" s="1">
        <v>1.6519999999999999</v>
      </c>
      <c r="G5" s="1">
        <v>1.712</v>
      </c>
      <c r="H5" s="1">
        <v>1.6719999999999999</v>
      </c>
      <c r="J5" s="1">
        <v>2.0409999999999999</v>
      </c>
      <c r="K5" s="1">
        <v>2.069</v>
      </c>
      <c r="L5" s="1">
        <v>2.0710000000000002</v>
      </c>
      <c r="N5" s="16">
        <v>4</v>
      </c>
      <c r="O5" s="16">
        <v>1</v>
      </c>
      <c r="P5" s="16">
        <v>1</v>
      </c>
      <c r="Q5" s="16">
        <v>1</v>
      </c>
      <c r="R5" s="16">
        <v>1</v>
      </c>
    </row>
    <row r="6" spans="2:18" ht="18.75" x14ac:dyDescent="0.3">
      <c r="B6" s="1">
        <v>1.593</v>
      </c>
      <c r="C6" s="1">
        <v>1.5760000000000001</v>
      </c>
      <c r="D6" s="1">
        <v>1.591</v>
      </c>
      <c r="F6" s="1">
        <v>1.651</v>
      </c>
      <c r="G6" s="1">
        <v>1.7110000000000001</v>
      </c>
      <c r="H6" s="1">
        <v>1.673</v>
      </c>
      <c r="J6" s="1">
        <v>2.0630000000000002</v>
      </c>
      <c r="K6" s="1">
        <v>2.0470000000000002</v>
      </c>
      <c r="L6" s="1">
        <v>2.0680000000000001</v>
      </c>
      <c r="N6" s="16">
        <v>5</v>
      </c>
      <c r="O6" s="16">
        <v>1</v>
      </c>
      <c r="P6" s="16">
        <v>-1</v>
      </c>
      <c r="Q6" s="16">
        <v>-1</v>
      </c>
      <c r="R6" s="16">
        <v>1</v>
      </c>
    </row>
    <row r="7" spans="2:18" ht="18.75" x14ac:dyDescent="0.3">
      <c r="B7" s="9">
        <v>2.6779999999999999</v>
      </c>
      <c r="C7" s="9">
        <v>2.657</v>
      </c>
      <c r="D7" s="9">
        <v>2.6339999999999999</v>
      </c>
      <c r="N7" s="17">
        <v>6</v>
      </c>
      <c r="O7" s="16">
        <v>1</v>
      </c>
      <c r="P7" s="16">
        <v>1</v>
      </c>
      <c r="Q7" s="16">
        <v>-1</v>
      </c>
      <c r="R7" s="16">
        <v>-1</v>
      </c>
    </row>
    <row r="8" spans="2:18" ht="18.75" x14ac:dyDescent="0.3">
      <c r="B8" s="9">
        <v>2.6739999999999999</v>
      </c>
      <c r="C8" s="9">
        <v>2.6429999999999998</v>
      </c>
      <c r="D8" s="9">
        <v>2.629</v>
      </c>
      <c r="N8" s="17">
        <v>7</v>
      </c>
      <c r="O8" s="16">
        <v>1</v>
      </c>
      <c r="P8" s="16">
        <v>-1</v>
      </c>
      <c r="Q8" s="16">
        <v>1</v>
      </c>
      <c r="R8" s="16">
        <v>-1</v>
      </c>
    </row>
    <row r="9" spans="2:18" ht="18.75" x14ac:dyDescent="0.3">
      <c r="B9" s="9">
        <v>2.0409999999999999</v>
      </c>
      <c r="C9" s="9">
        <v>2.069</v>
      </c>
      <c r="D9" s="9">
        <v>2.0710000000000002</v>
      </c>
      <c r="N9" s="17">
        <v>8</v>
      </c>
      <c r="O9" s="16">
        <v>1</v>
      </c>
      <c r="P9" s="16">
        <v>1</v>
      </c>
      <c r="Q9" s="16">
        <v>1</v>
      </c>
      <c r="R9" s="16">
        <v>1</v>
      </c>
    </row>
    <row r="10" spans="2:18" ht="18.75" x14ac:dyDescent="0.3">
      <c r="B10" s="9">
        <v>2.0630000000000002</v>
      </c>
      <c r="C10" s="9">
        <v>2.0470000000000002</v>
      </c>
      <c r="D10" s="9">
        <v>2.0680000000000001</v>
      </c>
      <c r="F10" t="s">
        <v>3</v>
      </c>
      <c r="G10" t="s">
        <v>4</v>
      </c>
      <c r="J10" t="s">
        <v>7</v>
      </c>
      <c r="K10" t="s">
        <v>8</v>
      </c>
      <c r="L10" t="s">
        <v>9</v>
      </c>
      <c r="M10" t="s">
        <v>15</v>
      </c>
    </row>
    <row r="11" spans="2:18" ht="18.75" x14ac:dyDescent="0.3">
      <c r="C11" s="1">
        <v>3.4889999999999999</v>
      </c>
      <c r="D11" s="1">
        <v>3.4910000000000001</v>
      </c>
      <c r="E11" s="1">
        <v>3.5129999999999999</v>
      </c>
      <c r="F11" s="11">
        <f>AVERAGE(C11:E11)</f>
        <v>3.4976666666666669</v>
      </c>
      <c r="G11" s="10">
        <f>((C11-F11)^2+(D11-F11)^2+(E11-F11)^2)/2</f>
        <v>1.7733333333333216E-4</v>
      </c>
      <c r="H11" s="6"/>
      <c r="J11">
        <f>F11*O2</f>
        <v>3.4976666666666669</v>
      </c>
      <c r="K11">
        <f>F11*P2</f>
        <v>-3.4976666666666669</v>
      </c>
      <c r="L11">
        <f>F11*Q2</f>
        <v>-3.4976666666666669</v>
      </c>
      <c r="M11">
        <f>F11*R2</f>
        <v>3.4976666666666669</v>
      </c>
    </row>
    <row r="12" spans="2:18" ht="18.75" x14ac:dyDescent="0.3">
      <c r="C12" s="1">
        <v>2.6909999999999998</v>
      </c>
      <c r="D12" s="1">
        <v>2.6429999999999998</v>
      </c>
      <c r="E12" s="1">
        <v>2.6819999999999999</v>
      </c>
      <c r="F12" s="11">
        <f t="shared" ref="F12:F14" si="0">AVERAGE(C12:E12)</f>
        <v>2.6720000000000002</v>
      </c>
      <c r="G12" s="10">
        <f t="shared" ref="G12:G18" si="1">((C12-F12)^2+(D12-F12)^2+(E12-F12)^2)/2</f>
        <v>6.5100000000000216E-4</v>
      </c>
      <c r="H12" s="6"/>
      <c r="J12">
        <f>F12*O3</f>
        <v>2.6720000000000002</v>
      </c>
      <c r="K12">
        <f>F12*P3</f>
        <v>2.6720000000000002</v>
      </c>
      <c r="L12">
        <f>F12*Q3</f>
        <v>-2.6720000000000002</v>
      </c>
      <c r="M12">
        <f>F12*R3</f>
        <v>-2.6720000000000002</v>
      </c>
    </row>
    <row r="13" spans="2:18" ht="18.75" x14ac:dyDescent="0.3">
      <c r="C13" s="1">
        <v>1.784</v>
      </c>
      <c r="D13" s="1">
        <v>1.8009999999999999</v>
      </c>
      <c r="E13" s="1">
        <v>1.79</v>
      </c>
      <c r="F13" s="11">
        <f t="shared" si="0"/>
        <v>1.7916666666666667</v>
      </c>
      <c r="G13" s="10">
        <f t="shared" si="1"/>
        <v>7.4333333333332421E-5</v>
      </c>
      <c r="H13" s="6"/>
      <c r="J13">
        <f>F13*O4</f>
        <v>1.7916666666666667</v>
      </c>
      <c r="K13">
        <f>F13*P4</f>
        <v>-1.7916666666666667</v>
      </c>
      <c r="L13">
        <f>F13*Q4</f>
        <v>1.7916666666666667</v>
      </c>
      <c r="M13">
        <f>F13*R4</f>
        <v>-1.7916666666666667</v>
      </c>
    </row>
    <row r="14" spans="2:18" ht="18.75" x14ac:dyDescent="0.3">
      <c r="C14" s="1">
        <v>1.593</v>
      </c>
      <c r="D14" s="1">
        <v>1.5760000000000001</v>
      </c>
      <c r="E14" s="1">
        <v>1.591</v>
      </c>
      <c r="F14" s="11">
        <f t="shared" si="0"/>
        <v>1.5866666666666667</v>
      </c>
      <c r="G14" s="10">
        <f t="shared" si="1"/>
        <v>8.6333333333332306E-5</v>
      </c>
      <c r="H14" s="6"/>
      <c r="J14">
        <f>F14*O5</f>
        <v>1.5866666666666667</v>
      </c>
      <c r="K14">
        <f>F14*P5</f>
        <v>1.5866666666666667</v>
      </c>
      <c r="L14">
        <f>F14*Q5</f>
        <v>1.5866666666666667</v>
      </c>
      <c r="M14">
        <f>F14*R5</f>
        <v>1.5866666666666667</v>
      </c>
    </row>
    <row r="15" spans="2:18" ht="18.75" x14ac:dyDescent="0.3">
      <c r="C15" s="9">
        <v>2.6779999999999999</v>
      </c>
      <c r="D15" s="9">
        <v>2.657</v>
      </c>
      <c r="E15" s="9">
        <v>2.6339999999999999</v>
      </c>
      <c r="F15" s="11">
        <f>AVERAGE(C15:E15)</f>
        <v>2.656333333333333</v>
      </c>
      <c r="G15" s="10">
        <f t="shared" si="1"/>
        <v>4.8433333333333423E-4</v>
      </c>
      <c r="H15" s="6"/>
      <c r="J15">
        <f>F15*O6</f>
        <v>2.656333333333333</v>
      </c>
      <c r="K15">
        <f>F15*P6</f>
        <v>-2.656333333333333</v>
      </c>
      <c r="L15">
        <f>F15*Q6</f>
        <v>-2.656333333333333</v>
      </c>
      <c r="M15">
        <f>F15*R6</f>
        <v>2.656333333333333</v>
      </c>
    </row>
    <row r="16" spans="2:18" ht="18.75" x14ac:dyDescent="0.3">
      <c r="C16" s="9">
        <v>2.6739999999999999</v>
      </c>
      <c r="D16" s="9">
        <v>2.6429999999999998</v>
      </c>
      <c r="E16" s="9">
        <v>2.629</v>
      </c>
      <c r="F16" s="11">
        <f>AVERAGE(C16:E16)</f>
        <v>2.6486666666666667</v>
      </c>
      <c r="G16" s="10">
        <f t="shared" si="1"/>
        <v>5.3033333333333274E-4</v>
      </c>
      <c r="H16" s="6"/>
      <c r="J16">
        <f>F16*O7</f>
        <v>2.6486666666666667</v>
      </c>
      <c r="K16">
        <f>F16*P7</f>
        <v>2.6486666666666667</v>
      </c>
      <c r="L16">
        <f>F16*Q7</f>
        <v>-2.6486666666666667</v>
      </c>
      <c r="M16">
        <f>F16*R7</f>
        <v>-2.6486666666666667</v>
      </c>
    </row>
    <row r="17" spans="2:13" ht="18.75" x14ac:dyDescent="0.3">
      <c r="C17" s="9">
        <v>2.0409999999999999</v>
      </c>
      <c r="D17" s="9">
        <v>2.069</v>
      </c>
      <c r="E17" s="9">
        <v>2.0710000000000002</v>
      </c>
      <c r="F17" s="11">
        <f>AVERAGE(C17:E17)</f>
        <v>2.0603333333333329</v>
      </c>
      <c r="G17" s="10">
        <f t="shared" si="1"/>
        <v>2.8133333333333618E-4</v>
      </c>
      <c r="H17" s="6"/>
      <c r="J17">
        <f>F17*O8</f>
        <v>2.0603333333333329</v>
      </c>
      <c r="K17">
        <f>F17*P8</f>
        <v>-2.0603333333333329</v>
      </c>
      <c r="L17">
        <f>F17*Q8</f>
        <v>2.0603333333333329</v>
      </c>
      <c r="M17">
        <f>F17*R8</f>
        <v>-2.0603333333333329</v>
      </c>
    </row>
    <row r="18" spans="2:13" ht="18.75" x14ac:dyDescent="0.3">
      <c r="C18" s="9">
        <v>2.0630000000000002</v>
      </c>
      <c r="D18" s="9">
        <v>2.0470000000000002</v>
      </c>
      <c r="E18" s="9">
        <v>2.0680000000000001</v>
      </c>
      <c r="F18" s="11">
        <f>AVERAGE(C18:E18)</f>
        <v>2.0593333333333335</v>
      </c>
      <c r="G18" s="10">
        <f t="shared" si="1"/>
        <v>1.2033333333333259E-4</v>
      </c>
      <c r="H18" s="6"/>
      <c r="J18">
        <f>F18*O9</f>
        <v>2.0593333333333335</v>
      </c>
      <c r="K18">
        <f>F18*P9</f>
        <v>2.0593333333333335</v>
      </c>
      <c r="L18">
        <f>F18*Q9</f>
        <v>2.0593333333333335</v>
      </c>
      <c r="M18">
        <f>F18*R9</f>
        <v>2.0593333333333335</v>
      </c>
    </row>
    <row r="19" spans="2:13" x14ac:dyDescent="0.25">
      <c r="F19" t="s">
        <v>5</v>
      </c>
      <c r="G19">
        <f>SUM(G11:G18)</f>
        <v>2.4053333333333344E-3</v>
      </c>
      <c r="J19">
        <f>SUM(J11:J18)/8</f>
        <v>2.3715833333333336</v>
      </c>
      <c r="K19">
        <f>SUM(K11:K18)/8</f>
        <v>-0.12991666666666662</v>
      </c>
      <c r="L19">
        <f>SUM(L11:L18)/8</f>
        <v>-0.49708333333333349</v>
      </c>
      <c r="M19">
        <f>SUM(M11:M18)/8</f>
        <v>7.841666666666669E-2</v>
      </c>
    </row>
    <row r="20" spans="2:13" ht="20.25" x14ac:dyDescent="0.35">
      <c r="E20" s="7" t="s">
        <v>17</v>
      </c>
      <c r="F20" t="s">
        <v>27</v>
      </c>
      <c r="G20">
        <f>G19/8</f>
        <v>3.006666666666668E-4</v>
      </c>
    </row>
    <row r="21" spans="2:13" ht="46.5" x14ac:dyDescent="0.35">
      <c r="B21" s="12" t="s">
        <v>26</v>
      </c>
      <c r="C21" s="13">
        <v>0.68</v>
      </c>
      <c r="F21" t="s">
        <v>6</v>
      </c>
      <c r="G21">
        <f>G12/G19</f>
        <v>0.27064855875831562</v>
      </c>
      <c r="J21" s="7" t="s">
        <v>19</v>
      </c>
      <c r="K21" s="7" t="s">
        <v>20</v>
      </c>
      <c r="L21" s="7" t="s">
        <v>21</v>
      </c>
      <c r="M21" s="7" t="s">
        <v>22</v>
      </c>
    </row>
    <row r="22" spans="2:13" x14ac:dyDescent="0.25">
      <c r="J22">
        <f>ABS(J19)/$G$24</f>
        <v>473.79052488890181</v>
      </c>
      <c r="K22">
        <f t="shared" ref="K22:M22" si="2">ABS(K19)/$G$24</f>
        <v>25.954510991313736</v>
      </c>
      <c r="L22">
        <f t="shared" si="2"/>
        <v>99.306387468368527</v>
      </c>
      <c r="M22" s="8">
        <f t="shared" si="2"/>
        <v>15.665936396937935</v>
      </c>
    </row>
    <row r="23" spans="2:13" ht="20.25" x14ac:dyDescent="0.35">
      <c r="F23" s="7" t="s">
        <v>16</v>
      </c>
      <c r="G23">
        <f>G20/12</f>
        <v>2.5055555555555566E-5</v>
      </c>
      <c r="M23" t="s">
        <v>24</v>
      </c>
    </row>
    <row r="24" spans="2:13" ht="18.75" x14ac:dyDescent="0.35">
      <c r="F24" s="7" t="s">
        <v>18</v>
      </c>
      <c r="G24">
        <f>SQRT(G23)</f>
        <v>5.0055524725604031E-3</v>
      </c>
      <c r="J24" s="7" t="s">
        <v>23</v>
      </c>
    </row>
    <row r="26" spans="2:13" ht="18.75" x14ac:dyDescent="0.35">
      <c r="F26" s="7" t="s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Зубрилина</dc:creator>
  <cp:lastModifiedBy>Елена Зубрилина</cp:lastModifiedBy>
  <dcterms:created xsi:type="dcterms:W3CDTF">2020-04-29T12:22:45Z</dcterms:created>
  <dcterms:modified xsi:type="dcterms:W3CDTF">2020-05-12T14:12:13Z</dcterms:modified>
</cp:coreProperties>
</file>